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clmes-my.sharepoint.com/personal/juan_angel_sanchez_iaclm_es/Documents/Descargas/"/>
    </mc:Choice>
  </mc:AlternateContent>
  <xr:revisionPtr revIDLastSave="193" documentId="8_{C9DBA8BA-35D3-4483-86FB-2BBAB52940BD}" xr6:coauthVersionLast="47" xr6:coauthVersionMax="47" xr10:uidLastSave="{C9D8762C-E0BE-4D71-B53E-DE8AB8611BF8}"/>
  <bookViews>
    <workbookView xWindow="-120" yWindow="-120" windowWidth="29040" windowHeight="15720" tabRatio="693" activeTab="4" xr2:uid="{00000000-000D-0000-FFFF-FFFF00000000}"/>
  </bookViews>
  <sheets>
    <sheet name="2026" sheetId="13" r:id="rId1"/>
    <sheet name="01_31 DIC" sheetId="24" r:id="rId2"/>
    <sheet name="01_30 NOV" sheetId="23" r:id="rId3"/>
    <sheet name="01_31 OCT" sheetId="22" r:id="rId4"/>
    <sheet name="01_30 SEP" sheetId="21" r:id="rId5"/>
    <sheet name="01_31 AGO" sheetId="20" r:id="rId6"/>
    <sheet name="01_31 JUL" sheetId="19" r:id="rId7"/>
    <sheet name="01_30 JUN" sheetId="18" r:id="rId8"/>
    <sheet name="01_31 MAY" sheetId="17" r:id="rId9"/>
    <sheet name="01_30 ABR" sheetId="16" r:id="rId10"/>
    <sheet name="01_31 MAR" sheetId="15" r:id="rId11"/>
    <sheet name="01_28 FEB" sheetId="14" r:id="rId12"/>
    <sheet name="01_31 ENE" sheetId="1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13" l="1"/>
  <c r="E4" i="13"/>
  <c r="E5" i="13"/>
  <c r="E6" i="13"/>
  <c r="E7" i="13"/>
  <c r="F3" i="13"/>
  <c r="F4" i="13"/>
  <c r="F5" i="13"/>
  <c r="F6" i="13"/>
  <c r="F7" i="13"/>
  <c r="E3" i="24"/>
  <c r="E4" i="24"/>
  <c r="E5" i="24"/>
  <c r="E6" i="24"/>
  <c r="E7" i="24"/>
  <c r="E2" i="24"/>
  <c r="E3" i="23"/>
  <c r="E4" i="23"/>
  <c r="E5" i="23"/>
  <c r="E6" i="23"/>
  <c r="E7" i="23"/>
  <c r="E2" i="23"/>
  <c r="I6" i="23"/>
  <c r="E3" i="22"/>
  <c r="E4" i="22"/>
  <c r="E5" i="22"/>
  <c r="E6" i="22"/>
  <c r="E7" i="22"/>
  <c r="E2" i="22"/>
  <c r="I6" i="22"/>
  <c r="E3" i="21"/>
  <c r="E4" i="21"/>
  <c r="E5" i="21"/>
  <c r="E6" i="21"/>
  <c r="E7" i="21"/>
  <c r="E2" i="21"/>
  <c r="I6" i="21"/>
  <c r="E3" i="20"/>
  <c r="E4" i="20"/>
  <c r="E5" i="20"/>
  <c r="E6" i="20"/>
  <c r="E7" i="20"/>
  <c r="E2" i="20"/>
  <c r="I6" i="20"/>
  <c r="E3" i="19"/>
  <c r="E4" i="19"/>
  <c r="E5" i="19"/>
  <c r="E6" i="19"/>
  <c r="E7" i="19"/>
  <c r="E2" i="19"/>
  <c r="I6" i="19"/>
  <c r="E3" i="18"/>
  <c r="E4" i="18"/>
  <c r="E5" i="18"/>
  <c r="E6" i="18"/>
  <c r="E7" i="18"/>
  <c r="E2" i="18"/>
  <c r="I6" i="18"/>
  <c r="E3" i="17"/>
  <c r="E4" i="17"/>
  <c r="E5" i="17"/>
  <c r="E6" i="17"/>
  <c r="E7" i="17"/>
  <c r="E2" i="17"/>
  <c r="I6" i="17"/>
  <c r="E7" i="16"/>
  <c r="E6" i="16"/>
  <c r="E5" i="16"/>
  <c r="E4" i="16"/>
  <c r="E3" i="16"/>
  <c r="E2" i="16"/>
  <c r="I6" i="16"/>
  <c r="E3" i="15"/>
  <c r="E4" i="15"/>
  <c r="E5" i="15"/>
  <c r="E6" i="15"/>
  <c r="E7" i="15"/>
  <c r="E2" i="15"/>
  <c r="I6" i="15"/>
  <c r="E3" i="14"/>
  <c r="E4" i="14"/>
  <c r="E5" i="14"/>
  <c r="E6" i="14"/>
  <c r="E7" i="14"/>
  <c r="E2" i="14"/>
  <c r="I6" i="14"/>
  <c r="I6" i="1"/>
  <c r="E2" i="13"/>
  <c r="F2" i="13"/>
  <c r="I6" i="13"/>
  <c r="I6" i="24"/>
</calcChain>
</file>

<file path=xl/sharedStrings.xml><?xml version="1.0" encoding="utf-8"?>
<sst xmlns="http://schemas.openxmlformats.org/spreadsheetml/2006/main" count="1158" uniqueCount="52">
  <si>
    <t>Sociedad</t>
  </si>
  <si>
    <t>Cuenta de mayor</t>
  </si>
  <si>
    <t>Entidad Bancaria</t>
  </si>
  <si>
    <t>Moneda</t>
  </si>
  <si>
    <t>Saldo Inicial</t>
  </si>
  <si>
    <t>Saldo Final</t>
  </si>
  <si>
    <t>Saldo Medio Diario</t>
  </si>
  <si>
    <t>IBAN</t>
  </si>
  <si>
    <t>Clave Banco</t>
  </si>
  <si>
    <t>Sucursal</t>
  </si>
  <si>
    <t>Dig. Control</t>
  </si>
  <si>
    <t>Cuenta bancaria</t>
  </si>
  <si>
    <t>Clase de cuenta</t>
  </si>
  <si>
    <t>Titularidad</t>
  </si>
  <si>
    <t>Radicación</t>
  </si>
  <si>
    <t>Denominación</t>
  </si>
  <si>
    <t>EPIA</t>
  </si>
  <si>
    <t>57180020</t>
  </si>
  <si>
    <t>EUR</t>
  </si>
  <si>
    <t>ES02******************31</t>
  </si>
  <si>
    <t>****</t>
  </si>
  <si>
    <t>**</t>
  </si>
  <si>
    <t>********31</t>
  </si>
  <si>
    <t>ORDINARIA</t>
  </si>
  <si>
    <t>S4500084A-Entidad Pub.Inf.Agua.C-LM</t>
  </si>
  <si>
    <t>TOLEDO</t>
  </si>
  <si>
    <t>TESORERIA GENERAL</t>
  </si>
  <si>
    <t>57180030</t>
  </si>
  <si>
    <t>ES46******************77</t>
  </si>
  <si>
    <t>********77</t>
  </si>
  <si>
    <t>57180040</t>
  </si>
  <si>
    <t>ES50******************02</t>
  </si>
  <si>
    <t>********02</t>
  </si>
  <si>
    <t>C880</t>
  </si>
  <si>
    <t>CTA BANCARIA CAJA</t>
  </si>
  <si>
    <t>ES07******************62</t>
  </si>
  <si>
    <t>********62</t>
  </si>
  <si>
    <t>CUENTA BANCARIA C.P. EPIA</t>
  </si>
  <si>
    <t>-C.Pag. E.P Inf. Agua C-LM</t>
  </si>
  <si>
    <t>Desde</t>
  </si>
  <si>
    <t>hasta</t>
  </si>
  <si>
    <t>ES90</t>
  </si>
  <si>
    <t>ES32</t>
  </si>
  <si>
    <t>ES84</t>
  </si>
  <si>
    <t>CAJA</t>
  </si>
  <si>
    <t>CAJA EUROS</t>
  </si>
  <si>
    <t>UNICAJA</t>
  </si>
  <si>
    <t>ES07</t>
  </si>
  <si>
    <t xml:space="preserve">hasta </t>
  </si>
  <si>
    <t>ES50******************06</t>
  </si>
  <si>
    <t>********06</t>
  </si>
  <si>
    <t>ES45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</si>
</sst>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4" fontId="0" fillId="0" borderId="0" xfId="0" applyNumberFormat="1"/>
    <xf numFmtId="4" fontId="0" fillId="0" borderId="4" xfId="0" applyNumberFormat="1" applyBorder="1"/>
    <xf numFmtId="4" fontId="0" fillId="0" borderId="9" xfId="0" applyNumberFormat="1" applyBorder="1"/>
    <xf numFmtId="4" fontId="4" fillId="0" borderId="0" xfId="0" applyNumberFormat="1" applyFont="1" applyAlignment="1">
      <alignment horizontal="center" vertical="top"/>
    </xf>
    <xf numFmtId="4" fontId="0" fillId="0" borderId="9" xfId="0" applyNumberFormat="1" applyBorder="1" applyAlignment="1">
      <alignment horizontal="center" vertical="top"/>
    </xf>
    <xf numFmtId="4" fontId="0" fillId="0" borderId="0" xfId="0" applyNumberFormat="1" applyBorder="1" applyAlignment="1">
      <alignment horizontal="center" vertical="top"/>
    </xf>
  </cellXfs>
  <cellStyles count="3">
    <cellStyle name="Normal" xfId="0" builtinId="0"/>
    <cellStyle name="Normal 2" xfId="1" xr:uid="{AC653073-F92B-4BAA-98AD-169E79E4B13D}"/>
    <cellStyle name="Normal 3" xfId="2" xr:uid="{0B0D0D20-036C-4982-9D12-9CFE173180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8732-282B-43A8-AD78-062A92C14ED1}">
  <dimension ref="A1:Q15"/>
  <sheetViews>
    <sheetView workbookViewId="0">
      <selection activeCell="F5" sqref="F5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+'01_31 ENE'!E2</f>
        <v>3474806.73</v>
      </c>
      <c r="F2" s="25">
        <f>+'01_31 DIC'!F2</f>
        <v>0</v>
      </c>
      <c r="G2" s="23"/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+'01_31 ENE'!E3</f>
        <v>24538.799999999999</v>
      </c>
      <c r="F3" s="26">
        <f>+'01_31 DIC'!F3</f>
        <v>0</v>
      </c>
      <c r="G3" s="21"/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+'01_31 ENE'!E4</f>
        <v>155097.26</v>
      </c>
      <c r="F4" s="26">
        <f>+'01_31 DIC'!F4</f>
        <v>0</v>
      </c>
      <c r="G4" s="21"/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 t="s">
        <v>30</v>
      </c>
      <c r="C5" s="1" t="s">
        <v>46</v>
      </c>
      <c r="D5" s="1" t="s">
        <v>18</v>
      </c>
      <c r="E5" s="26">
        <f>+'01_31 ENE'!E5</f>
        <v>500000</v>
      </c>
      <c r="F5" s="26">
        <f>+'01_31 DIC'!F5</f>
        <v>0</v>
      </c>
      <c r="G5" s="21"/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+'01_31 ENE'!E6</f>
        <v>980.88</v>
      </c>
      <c r="F6" s="26">
        <f>+'01_31 DIC'!F6</f>
        <v>0</v>
      </c>
      <c r="G6" s="21"/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+'01_31 ENE'!E7</f>
        <v>2488.12</v>
      </c>
      <c r="F7" s="7">
        <f>+'01_31 DIC'!F7</f>
        <v>0</v>
      </c>
      <c r="G7" s="22"/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10" spans="1:17" x14ac:dyDescent="0.2">
      <c r="A10" s="1" t="s">
        <v>39</v>
      </c>
      <c r="B10" s="15">
        <v>46023</v>
      </c>
      <c r="C10" s="1" t="s">
        <v>40</v>
      </c>
      <c r="D10" s="15">
        <v>46387</v>
      </c>
    </row>
    <row r="11" spans="1:17" x14ac:dyDescent="0.2">
      <c r="H11" s="3"/>
    </row>
    <row r="12" spans="1:17" x14ac:dyDescent="0.2">
      <c r="H12" s="3"/>
    </row>
    <row r="13" spans="1:17" x14ac:dyDescent="0.2">
      <c r="H13" s="3"/>
    </row>
    <row r="14" spans="1:17" x14ac:dyDescent="0.2">
      <c r="H14" s="3"/>
    </row>
    <row r="15" spans="1:17" x14ac:dyDescent="0.2">
      <c r="H15" s="3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75AC-B94E-499B-85E7-E82921A3ABCF}">
  <dimension ref="A1:Q15"/>
  <sheetViews>
    <sheetView workbookViewId="0">
      <selection activeCell="E4" sqref="E4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+VLOOKUP(B2,'01_30 NOV'!$B$2:$F$7,5,FALSE)</f>
        <v>0</v>
      </c>
      <c r="F2" s="3"/>
      <c r="G2" s="3"/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+VLOOKUP(B3,'01_30 NOV'!$B$2:$F$7,5,FALSE)</f>
        <v>0</v>
      </c>
      <c r="F3" s="3"/>
      <c r="G3" s="3"/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+VLOOKUP(B4,'01_30 NOV'!$B$2:$F$7,5,FALSE)</f>
        <v>0</v>
      </c>
      <c r="F4" s="3"/>
      <c r="G4" s="3"/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+VLOOKUP(B5,'01_30 NOV'!$B$2:$F$7,5,FALSE)</f>
        <v>0</v>
      </c>
      <c r="F5" s="3"/>
      <c r="G5" s="3"/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+VLOOKUP(B6,'01_30 NOV'!$B$2:$F$7,5,FALSE)</f>
        <v>0</v>
      </c>
      <c r="F6" s="3"/>
      <c r="G6" s="3"/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+VLOOKUP(B7,'01_30 NOV'!$B$2:$F$7,5,FALSE)</f>
        <v>0</v>
      </c>
      <c r="F7" s="7"/>
      <c r="G7" s="7"/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10" spans="1:17" x14ac:dyDescent="0.2">
      <c r="A10" s="1" t="s">
        <v>39</v>
      </c>
      <c r="B10" s="15">
        <v>46357</v>
      </c>
      <c r="C10" s="20" t="s">
        <v>40</v>
      </c>
      <c r="D10" s="15">
        <v>46387</v>
      </c>
    </row>
    <row r="11" spans="1:17" x14ac:dyDescent="0.2">
      <c r="H11" s="17"/>
    </row>
    <row r="12" spans="1:17" x14ac:dyDescent="0.2">
      <c r="H12" s="17"/>
    </row>
    <row r="13" spans="1:17" x14ac:dyDescent="0.2">
      <c r="H13" s="17"/>
    </row>
    <row r="15" spans="1:17" ht="15" x14ac:dyDescent="0.2">
      <c r="H15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24F2-7C05-4B1A-B984-AA5C248E9821}">
  <dimension ref="A1:Q14"/>
  <sheetViews>
    <sheetView workbookViewId="0">
      <selection activeCell="E4" sqref="E4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+VLOOKUP(B2,'01_31 OCT'!$B$2:$F$7,5,FALSE)</f>
        <v>0</v>
      </c>
      <c r="F2" s="3"/>
      <c r="G2" s="3"/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+VLOOKUP(B3,'01_31 OCT'!$B$2:$F$7,5,FALSE)</f>
        <v>0</v>
      </c>
      <c r="F3" s="3"/>
      <c r="G3" s="3"/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+VLOOKUP(B4,'01_31 OCT'!$B$2:$F$7,5,FALSE)</f>
        <v>0</v>
      </c>
      <c r="F4" s="3"/>
      <c r="G4" s="3"/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+VLOOKUP(B5,'01_31 OCT'!$B$2:$F$7,5,FALSE)</f>
        <v>0</v>
      </c>
      <c r="F5" s="3"/>
      <c r="G5" s="3"/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+VLOOKUP(B6,'01_31 OCT'!$B$2:$F$7,5,FALSE)</f>
        <v>0</v>
      </c>
      <c r="F6" s="3"/>
      <c r="G6" s="24"/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+VLOOKUP(B7,'01_31 OCT'!$B$2:$F$7,5,FALSE)</f>
        <v>0</v>
      </c>
      <c r="F7" s="7"/>
      <c r="G7" s="7"/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46327</v>
      </c>
      <c r="C9" s="1" t="s">
        <v>40</v>
      </c>
      <c r="D9" s="15">
        <v>46356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A484-4409-4DCC-8C9C-FCD284400377}">
  <dimension ref="A1:Q14"/>
  <sheetViews>
    <sheetView workbookViewId="0">
      <selection activeCell="A2" sqref="A2:XFD7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+VLOOKUP(B2,'01_30 SEP'!$B$2:$F$7,5,FALSE)</f>
        <v>38052.550000000003</v>
      </c>
      <c r="F2" s="3"/>
      <c r="G2" s="3"/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+VLOOKUP(B3,'01_30 SEP'!$B$2:$F$7,5,FALSE)</f>
        <v>34470.120000000003</v>
      </c>
      <c r="F3" s="3"/>
      <c r="G3" s="3"/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+VLOOKUP(B4,'01_30 SEP'!$B$2:$F$7,5,FALSE)</f>
        <v>84690.41</v>
      </c>
      <c r="F4" s="3"/>
      <c r="G4" s="3"/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+VLOOKUP(B5,'01_30 SEP'!$B$2:$F$7,5,FALSE)</f>
        <v>72058.13</v>
      </c>
      <c r="F5" s="3"/>
      <c r="G5" s="3"/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+VLOOKUP(B6,'01_30 SEP'!$B$2:$F$7,5,FALSE)</f>
        <v>775.66</v>
      </c>
      <c r="F6" s="3"/>
      <c r="G6" s="24"/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+VLOOKUP(B7,'01_30 SEP'!$B$2:$F$7,5,FALSE)</f>
        <v>2180.9299999999998</v>
      </c>
      <c r="F7" s="7"/>
      <c r="G7" s="7"/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46296</v>
      </c>
      <c r="C9" s="1" t="s">
        <v>40</v>
      </c>
      <c r="D9" s="15">
        <v>46326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47684-9FD8-44B1-8076-6605B8F67A8B}">
  <dimension ref="A1:Q14"/>
  <sheetViews>
    <sheetView tabSelected="1" workbookViewId="0">
      <selection activeCell="F18" sqref="F18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+VLOOKUP(B2,'01_31 AGO'!$B$2:$F$7,5,FALSE)</f>
        <v>3529574.38</v>
      </c>
      <c r="F2" s="3">
        <v>38052.550000000003</v>
      </c>
      <c r="G2" s="3">
        <v>1503278.0800000001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+VLOOKUP(B3,'01_31 AGO'!$B$2:$F$7,5,FALSE)</f>
        <v>34470.120000000003</v>
      </c>
      <c r="F3" s="3">
        <v>34470.120000000003</v>
      </c>
      <c r="G3" s="3">
        <v>34470.120000000003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+VLOOKUP(B4,'01_31 AGO'!$B$2:$F$7,5,FALSE)</f>
        <v>207365.2</v>
      </c>
      <c r="F4" s="3">
        <v>84690.41</v>
      </c>
      <c r="G4" s="3">
        <v>767097.28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+VLOOKUP(B5,'01_31 AGO'!$B$2:$F$7,5,FALSE)</f>
        <v>225085.54</v>
      </c>
      <c r="F5" s="3">
        <v>72058.13</v>
      </c>
      <c r="G5" s="3">
        <v>218675.32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+VLOOKUP(B6,'01_31 AGO'!$B$2:$F$7,5,FALSE)</f>
        <v>822.56</v>
      </c>
      <c r="F6" s="3">
        <v>775.66</v>
      </c>
      <c r="G6" s="24">
        <v>808.49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+VLOOKUP(B7,'01_31 AGO'!$B$2:$F$7,5,FALSE)</f>
        <v>2180.9299999999998</v>
      </c>
      <c r="F7" s="7">
        <v>2180.9299999999998</v>
      </c>
      <c r="G7" s="7">
        <v>2180.9299999999998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46266</v>
      </c>
      <c r="C9" s="1" t="s">
        <v>40</v>
      </c>
      <c r="D9" s="15">
        <v>46295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0EF2-58CF-4558-AEFF-EFECDAB190D7}">
  <dimension ref="A1:Q14"/>
  <sheetViews>
    <sheetView workbookViewId="0">
      <selection activeCell="G5" sqref="G5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+VLOOKUP(B2,'01_31 JUL'!$B$2:$F$7,5,FALSE)</f>
        <v>1757046.91</v>
      </c>
      <c r="F2" s="3">
        <v>3529574.38</v>
      </c>
      <c r="G2" s="3">
        <v>1209958.8600000001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+VLOOKUP(B3,'01_31 JUL'!$B$2:$F$7,5,FALSE)</f>
        <v>30420.12</v>
      </c>
      <c r="F3" s="3">
        <v>34470.120000000003</v>
      </c>
      <c r="G3" s="3">
        <v>1590313.67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+VLOOKUP(B4,'01_31 JUL'!$B$2:$F$7,5,FALSE)</f>
        <v>4949.3900000000003</v>
      </c>
      <c r="F4" s="3">
        <v>207365.2</v>
      </c>
      <c r="G4" s="3">
        <v>337817.8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+VLOOKUP(B5,'01_31 JUL'!$B$2:$F$7,5,FALSE)</f>
        <v>17252.71</v>
      </c>
      <c r="F5" s="3">
        <v>225085.54</v>
      </c>
      <c r="G5" s="3">
        <v>259550.17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+VLOOKUP(B6,'01_31 JUL'!$B$2:$F$7,5,FALSE)</f>
        <v>822.56</v>
      </c>
      <c r="F6" s="3">
        <v>822.56</v>
      </c>
      <c r="G6" s="24">
        <v>822.56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+VLOOKUP(B7,'01_31 JUL'!$B$2:$F$7,5,FALSE)</f>
        <v>2180.9299999999998</v>
      </c>
      <c r="F7" s="7">
        <v>2180.9299999999998</v>
      </c>
      <c r="G7" s="7">
        <v>2180.9299999999998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46235</v>
      </c>
      <c r="C9" s="1" t="s">
        <v>48</v>
      </c>
      <c r="D9" s="15">
        <v>46265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32FBD-500B-445F-837E-597E77D317CB}">
  <dimension ref="A1:Q14"/>
  <sheetViews>
    <sheetView workbookViewId="0">
      <selection activeCell="G6" sqref="G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+VLOOKUP(B2,'01_30 JUN'!$B$2:$F$7,5,FALSE)</f>
        <v>2012795.05</v>
      </c>
      <c r="F2" s="3">
        <v>1757046.91</v>
      </c>
      <c r="G2" s="3">
        <v>1237827.67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+VLOOKUP(B3,'01_30 JUN'!$B$2:$F$7,5,FALSE)</f>
        <v>30420.12</v>
      </c>
      <c r="F3" s="3">
        <v>30420.12</v>
      </c>
      <c r="G3" s="3">
        <v>30420.12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+VLOOKUP(B4,'01_30 JUN'!$B$2:$F$7,5,FALSE)</f>
        <v>155235.07999999999</v>
      </c>
      <c r="F4" s="3">
        <v>4949.3900000000003</v>
      </c>
      <c r="G4" s="3">
        <v>575222.57999999996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+VLOOKUP(B5,'01_30 JUN'!$B$2:$F$7,5,FALSE)</f>
        <v>184024.89</v>
      </c>
      <c r="F5" s="3">
        <v>17252.71</v>
      </c>
      <c r="G5" s="3">
        <v>26800.36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+VLOOKUP(B6,'01_30 JUN'!$B$2:$F$7,5,FALSE)</f>
        <v>927.56</v>
      </c>
      <c r="F6" s="3">
        <v>822.56</v>
      </c>
      <c r="G6" s="24">
        <v>822.56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+VLOOKUP(B7,'01_30 JUN'!$B$2:$F$7,5,FALSE)</f>
        <v>2275.2800000000002</v>
      </c>
      <c r="F7" s="7">
        <v>2180.9299999999998</v>
      </c>
      <c r="G7" s="7">
        <v>2250.9299999999998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46204</v>
      </c>
      <c r="C9" s="1" t="s">
        <v>40</v>
      </c>
      <c r="D9" s="15">
        <v>46234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B20C-8EB6-4FB9-81D8-C744FE43AF82}">
  <dimension ref="A1:Q14"/>
  <sheetViews>
    <sheetView workbookViewId="0">
      <selection activeCell="G6" sqref="G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2.5" customHeight="1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+VLOOKUP(B2,'01_31 MAY'!$B$2:$F$7,5,FALSE)</f>
        <v>249299.74</v>
      </c>
      <c r="F2" s="3">
        <v>2012795.05</v>
      </c>
      <c r="G2" s="3">
        <v>1959197.94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+VLOOKUP(B3,'01_31 MAY'!$B$2:$F$7,5,FALSE)</f>
        <v>21383.74</v>
      </c>
      <c r="F3" s="3">
        <v>30420.12</v>
      </c>
      <c r="G3" s="3">
        <v>1771684.95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+VLOOKUP(B4,'01_31 MAY'!$B$2:$F$7,5,FALSE)</f>
        <v>45226.62</v>
      </c>
      <c r="F4" s="3">
        <v>155235.07999999999</v>
      </c>
      <c r="G4" s="3">
        <v>334036.61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+VLOOKUP(B5,'01_31 MAY'!$B$2:$F$7,5,FALSE)</f>
        <v>73936.240000000005</v>
      </c>
      <c r="F5" s="3">
        <v>184024.89</v>
      </c>
      <c r="G5" s="3">
        <v>145222.04999999999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+VLOOKUP(B6,'01_31 MAY'!$B$2:$F$7,5,FALSE)</f>
        <v>933.28</v>
      </c>
      <c r="F6" s="3">
        <v>927.56</v>
      </c>
      <c r="G6" s="24">
        <v>928.89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+VLOOKUP(B7,'01_31 MAY'!$B$2:$F$7,5,FALSE)</f>
        <v>2297.48</v>
      </c>
      <c r="F7" s="7">
        <v>2275.2800000000002</v>
      </c>
      <c r="G7" s="7">
        <v>2290.8200000000002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46174</v>
      </c>
      <c r="C9" s="1" t="s">
        <v>40</v>
      </c>
      <c r="D9" s="15">
        <v>46203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B0ED3-3218-4268-9F12-99C7F34F4C91}">
  <dimension ref="A1:Q14"/>
  <sheetViews>
    <sheetView workbookViewId="0">
      <selection activeCell="G5" sqref="G5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+VLOOKUP(B2,'01_30 ABR'!$B$2:$F$7,5,FALSE)</f>
        <v>96160.16</v>
      </c>
      <c r="F2" s="3">
        <v>249299.74</v>
      </c>
      <c r="G2" s="3">
        <v>1072478.1100000001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+VLOOKUP(B3,'01_30 ABR'!$B$2:$F$7,5,FALSE)</f>
        <v>20677.28</v>
      </c>
      <c r="F3" s="3">
        <v>21383.74</v>
      </c>
      <c r="G3" s="3">
        <v>238988.94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+VLOOKUP(B4,'01_30 ABR'!$B$2:$F$7,5,FALSE)</f>
        <v>318153.53000000003</v>
      </c>
      <c r="F4" s="3">
        <v>45226.62</v>
      </c>
      <c r="G4" s="3">
        <v>215060.9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+VLOOKUP(B5,'01_30 ABR'!$B$2:$F$7,5,FALSE)</f>
        <v>2727819.95</v>
      </c>
      <c r="F5" s="3">
        <v>73936.240000000005</v>
      </c>
      <c r="G5" s="3">
        <v>517729.93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+VLOOKUP(B6,'01_30 ABR'!$B$2:$F$7,5,FALSE)</f>
        <v>948.4</v>
      </c>
      <c r="F6" s="3">
        <v>933.28</v>
      </c>
      <c r="G6" s="3">
        <v>941.64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+VLOOKUP(B7,'01_30 ABR'!$B$2:$F$7,5,FALSE)</f>
        <v>2531.13</v>
      </c>
      <c r="F7" s="7">
        <v>2297.48</v>
      </c>
      <c r="G7" s="7">
        <v>2373.79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46143</v>
      </c>
      <c r="C9" s="1" t="s">
        <v>40</v>
      </c>
      <c r="D9" s="15">
        <v>46173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04D2-4455-4914-B6FA-DB713F388B33}">
  <dimension ref="A1:Q14"/>
  <sheetViews>
    <sheetView workbookViewId="0">
      <selection activeCell="G5" sqref="G5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+VLOOKUP(B2,'01_31 MAR'!$B$2:$F$7,5,FALSE)</f>
        <v>2474717.85</v>
      </c>
      <c r="F2" s="3">
        <v>96160.16</v>
      </c>
      <c r="G2" s="3">
        <v>886290.88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+VLOOKUP(B3,'01_31 MAR'!$B$2:$F$7,5,FALSE)</f>
        <v>20677.28</v>
      </c>
      <c r="F3" s="3">
        <v>20677.28</v>
      </c>
      <c r="G3" s="3">
        <v>20677.28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+VLOOKUP(B4,'01_31 MAR'!$B$2:$F$7,5,FALSE)</f>
        <v>49597.02</v>
      </c>
      <c r="F4" s="3">
        <v>318153.53000000003</v>
      </c>
      <c r="G4" s="3">
        <v>293515.06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+VLOOKUP(B5,'01_31 MAR'!$B$2:$F$7,5,FALSE)</f>
        <v>2974167.32</v>
      </c>
      <c r="F5" s="3">
        <v>2727819.95</v>
      </c>
      <c r="G5" s="3">
        <v>2856006.73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+VLOOKUP(B6,'01_31 MAR'!$B$2:$F$7,5,FALSE)</f>
        <v>948.4</v>
      </c>
      <c r="F6" s="3">
        <v>948.4</v>
      </c>
      <c r="G6" s="3">
        <v>948.4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+VLOOKUP(B7,'01_31 MAR'!$B$2:$F$7,5,FALSE)</f>
        <v>1697.61</v>
      </c>
      <c r="F7" s="7">
        <v>2531.13</v>
      </c>
      <c r="G7" s="7">
        <v>1725.39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46113</v>
      </c>
      <c r="C9" s="1" t="s">
        <v>40</v>
      </c>
      <c r="D9" s="15">
        <v>46142</v>
      </c>
    </row>
    <row r="10" spans="1:17" x14ac:dyDescent="0.2">
      <c r="H10" s="17"/>
    </row>
    <row r="11" spans="1:17" x14ac:dyDescent="0.2">
      <c r="H11" s="17"/>
    </row>
    <row r="12" spans="1:17" x14ac:dyDescent="0.2">
      <c r="H12" s="17"/>
    </row>
    <row r="14" spans="1:17" ht="15" x14ac:dyDescent="0.2">
      <c r="H14" s="1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D05E-DAD0-4272-86C8-EBA6A0AB5A25}">
  <dimension ref="A1:Q9"/>
  <sheetViews>
    <sheetView workbookViewId="0">
      <selection activeCell="G6" sqref="G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25">
        <f>+VLOOKUP(B2,'01_28 FEB'!$B$2:$F$7,5,FALSE)</f>
        <v>1128764.56</v>
      </c>
      <c r="F2" s="3">
        <v>2474717.85</v>
      </c>
      <c r="G2" s="3">
        <v>1277098.3700000001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26">
        <f>+VLOOKUP(B3,'01_28 FEB'!$B$2:$F$7,5,FALSE)</f>
        <v>24538.799999999999</v>
      </c>
      <c r="F3" s="3">
        <v>20677.28</v>
      </c>
      <c r="G3" s="24">
        <v>197382.62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26">
        <f>+VLOOKUP(B4,'01_28 FEB'!$B$2:$F$7,5,FALSE)</f>
        <v>862332.83</v>
      </c>
      <c r="F4" s="3">
        <v>49597.02</v>
      </c>
      <c r="G4" s="3">
        <v>458105.11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26">
        <f>+VLOOKUP(B5,'01_28 FEB'!$B$2:$F$7,5,FALSE)</f>
        <v>460322.09</v>
      </c>
      <c r="F5" s="3">
        <v>2974167.32</v>
      </c>
      <c r="G5" s="3">
        <v>808842.9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26">
        <f>+VLOOKUP(B6,'01_28 FEB'!$B$2:$F$7,5,FALSE)</f>
        <v>980.88</v>
      </c>
      <c r="F6" s="3">
        <v>948.4</v>
      </c>
      <c r="G6" s="3">
        <v>952.45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+VLOOKUP(B7,'01_28 FEB'!$B$2:$F$7,5,FALSE)</f>
        <v>2401.17</v>
      </c>
      <c r="F7" s="7">
        <v>1697.61</v>
      </c>
      <c r="G7" s="7">
        <v>2070.69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46082</v>
      </c>
      <c r="C9" s="1" t="s">
        <v>40</v>
      </c>
      <c r="D9" s="15">
        <v>46112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3EA6-59F5-430B-A896-6F1F630971FD}">
  <dimension ref="A1:Q9"/>
  <sheetViews>
    <sheetView workbookViewId="0">
      <selection activeCell="G5" sqref="G5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5" width="12.7109375" style="1" bestFit="1" customWidth="1"/>
    <col min="6" max="6" width="11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f>+VLOOKUP(B2,'01_31 ENE'!$B$2:$F$7,5,FALSE)</f>
        <v>3366644.81</v>
      </c>
      <c r="F2" s="3">
        <v>1128764.56</v>
      </c>
      <c r="G2" s="3">
        <v>1959442.43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f>+VLOOKUP(B3,'01_31 ENE'!$B$2:$F$7,5,FALSE)</f>
        <v>24538.799999999999</v>
      </c>
      <c r="F3" s="3">
        <v>24538.799999999999</v>
      </c>
      <c r="G3" s="3">
        <v>24538.799999999999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f>+VLOOKUP(B4,'01_31 ENE'!$B$2:$F$7,5,FALSE)</f>
        <v>1728540.65</v>
      </c>
      <c r="F4" s="3">
        <v>862332.83</v>
      </c>
      <c r="G4" s="3">
        <v>1985909.67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3">
        <f>+VLOOKUP(B5,'01_31 ENE'!$B$2:$F$7,5,FALSE)</f>
        <v>149404.76999999999</v>
      </c>
      <c r="F5" s="3">
        <v>460322.09</v>
      </c>
      <c r="G5" s="3">
        <v>184839.41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3">
        <f>+VLOOKUP(B6,'01_31 ENE'!$B$2:$F$7,5,FALSE)</f>
        <v>980.88</v>
      </c>
      <c r="F6" s="3">
        <v>980.88</v>
      </c>
      <c r="G6" s="3">
        <v>980.88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f>+VLOOKUP(B7,'01_31 ENE'!$B$2:$F$7,5,FALSE)</f>
        <v>2488.12</v>
      </c>
      <c r="F7" s="7">
        <v>2401.17</v>
      </c>
      <c r="G7" s="7">
        <v>2457.0700000000002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46054</v>
      </c>
      <c r="C9" s="1" t="s">
        <v>40</v>
      </c>
      <c r="D9" s="15">
        <v>46081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workbookViewId="0">
      <selection activeCell="G6" sqref="G6"/>
    </sheetView>
  </sheetViews>
  <sheetFormatPr baseColWidth="10" defaultColWidth="9.140625" defaultRowHeight="12.75" x14ac:dyDescent="0.2"/>
  <cols>
    <col min="1" max="1" width="8.7109375" style="1" bestFit="1" customWidth="1"/>
    <col min="2" max="2" width="15.140625" style="1" bestFit="1" customWidth="1"/>
    <col min="3" max="3" width="20" style="1" bestFit="1" customWidth="1"/>
    <col min="4" max="4" width="10.140625" style="1" bestFit="1" customWidth="1"/>
    <col min="5" max="5" width="11.7109375" style="1" bestFit="1" customWidth="1"/>
    <col min="6" max="6" width="12.7109375" style="1" bestFit="1" customWidth="1"/>
    <col min="7" max="7" width="16.7109375" style="1" bestFit="1" customWidth="1"/>
    <col min="8" max="8" width="20.5703125" style="1" bestFit="1" customWidth="1"/>
    <col min="9" max="9" width="5.5703125" style="1" bestFit="1" customWidth="1"/>
    <col min="10" max="10" width="11.28515625" style="1" bestFit="1" customWidth="1"/>
    <col min="11" max="11" width="8.28515625" style="1" bestFit="1" customWidth="1"/>
    <col min="12" max="12" width="6.85546875" style="1" customWidth="1"/>
    <col min="13" max="13" width="14.42578125" style="1" bestFit="1" customWidth="1"/>
    <col min="14" max="14" width="28" style="1" bestFit="1" customWidth="1"/>
    <col min="15" max="15" width="34.140625" style="1" bestFit="1" customWidth="1"/>
    <col min="16" max="16" width="10.140625" style="1" bestFit="1" customWidth="1"/>
    <col min="17" max="17" width="21.28515625" style="1" bestFit="1" customWidth="1"/>
    <col min="18" max="16384" width="9.140625" style="1"/>
  </cols>
  <sheetData>
    <row r="1" spans="1:17" ht="26.25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7</v>
      </c>
      <c r="J1" s="10" t="s">
        <v>8</v>
      </c>
      <c r="K1" s="10" t="s">
        <v>9</v>
      </c>
      <c r="L1" s="11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2" t="s">
        <v>15</v>
      </c>
    </row>
    <row r="2" spans="1:17" x14ac:dyDescent="0.2">
      <c r="A2" s="2" t="s">
        <v>16</v>
      </c>
      <c r="B2" s="1" t="s">
        <v>17</v>
      </c>
      <c r="C2" s="1" t="s">
        <v>46</v>
      </c>
      <c r="D2" s="1" t="s">
        <v>18</v>
      </c>
      <c r="E2" s="3">
        <v>3474806.73</v>
      </c>
      <c r="F2" s="3">
        <v>3366644.81</v>
      </c>
      <c r="G2" s="3">
        <v>3448314.02</v>
      </c>
      <c r="H2" s="17" t="s">
        <v>19</v>
      </c>
      <c r="I2" s="1" t="s">
        <v>41</v>
      </c>
      <c r="J2" s="1" t="s">
        <v>20</v>
      </c>
      <c r="K2" s="1">
        <v>8559</v>
      </c>
      <c r="L2" s="1" t="s">
        <v>21</v>
      </c>
      <c r="M2" s="13" t="s">
        <v>22</v>
      </c>
      <c r="N2" s="1" t="s">
        <v>23</v>
      </c>
      <c r="O2" s="1" t="s">
        <v>24</v>
      </c>
      <c r="P2" s="1" t="s">
        <v>25</v>
      </c>
      <c r="Q2" s="4" t="s">
        <v>26</v>
      </c>
    </row>
    <row r="3" spans="1:17" x14ac:dyDescent="0.2">
      <c r="A3" s="2" t="s">
        <v>16</v>
      </c>
      <c r="B3" s="1" t="s">
        <v>27</v>
      </c>
      <c r="C3" s="1" t="s">
        <v>46</v>
      </c>
      <c r="D3" s="1" t="s">
        <v>18</v>
      </c>
      <c r="E3" s="3">
        <v>24538.799999999999</v>
      </c>
      <c r="F3" s="3">
        <v>24538.799999999999</v>
      </c>
      <c r="G3" s="3">
        <v>24538.799999999999</v>
      </c>
      <c r="H3" s="17" t="s">
        <v>28</v>
      </c>
      <c r="I3" s="1" t="s">
        <v>42</v>
      </c>
      <c r="J3" s="1" t="s">
        <v>20</v>
      </c>
      <c r="K3" s="1">
        <v>8559</v>
      </c>
      <c r="L3" s="1" t="s">
        <v>21</v>
      </c>
      <c r="M3" s="13" t="s">
        <v>29</v>
      </c>
      <c r="N3" s="1" t="s">
        <v>23</v>
      </c>
      <c r="O3" s="1" t="s">
        <v>24</v>
      </c>
      <c r="P3" s="1" t="s">
        <v>25</v>
      </c>
      <c r="Q3" s="4" t="s">
        <v>26</v>
      </c>
    </row>
    <row r="4" spans="1:17" x14ac:dyDescent="0.2">
      <c r="A4" s="2" t="s">
        <v>16</v>
      </c>
      <c r="B4" s="1" t="s">
        <v>30</v>
      </c>
      <c r="C4" s="1" t="s">
        <v>46</v>
      </c>
      <c r="D4" s="1" t="s">
        <v>18</v>
      </c>
      <c r="E4" s="3">
        <v>155097.26</v>
      </c>
      <c r="F4" s="3">
        <v>1728540.65</v>
      </c>
      <c r="G4" s="3">
        <v>796724.31</v>
      </c>
      <c r="H4" s="17" t="s">
        <v>31</v>
      </c>
      <c r="I4" s="1" t="s">
        <v>43</v>
      </c>
      <c r="J4" s="1" t="s">
        <v>20</v>
      </c>
      <c r="K4" s="1">
        <v>8559</v>
      </c>
      <c r="L4" s="1" t="s">
        <v>21</v>
      </c>
      <c r="M4" s="13" t="s">
        <v>32</v>
      </c>
      <c r="N4" s="1" t="s">
        <v>23</v>
      </c>
      <c r="O4" s="1" t="s">
        <v>24</v>
      </c>
      <c r="P4" s="1" t="s">
        <v>25</v>
      </c>
      <c r="Q4" s="4" t="s">
        <v>26</v>
      </c>
    </row>
    <row r="5" spans="1:17" x14ac:dyDescent="0.2">
      <c r="A5" s="2" t="s">
        <v>16</v>
      </c>
      <c r="B5" s="1">
        <v>57180060</v>
      </c>
      <c r="C5" s="1" t="s">
        <v>46</v>
      </c>
      <c r="D5" s="1" t="s">
        <v>18</v>
      </c>
      <c r="E5" s="3">
        <v>500000</v>
      </c>
      <c r="F5" s="3">
        <v>149404.76999999999</v>
      </c>
      <c r="G5" s="3">
        <v>453581.49</v>
      </c>
      <c r="H5" s="17" t="s">
        <v>49</v>
      </c>
      <c r="I5" s="13" t="s">
        <v>51</v>
      </c>
      <c r="J5" s="1" t="s">
        <v>20</v>
      </c>
      <c r="K5" s="1">
        <v>7413</v>
      </c>
      <c r="L5" s="1" t="s">
        <v>21</v>
      </c>
      <c r="M5" s="13" t="s">
        <v>50</v>
      </c>
      <c r="N5" s="1" t="s">
        <v>23</v>
      </c>
      <c r="O5" s="1" t="s">
        <v>24</v>
      </c>
      <c r="P5" s="1" t="s">
        <v>25</v>
      </c>
      <c r="Q5" s="4" t="s">
        <v>26</v>
      </c>
    </row>
    <row r="6" spans="1:17" x14ac:dyDescent="0.2">
      <c r="A6" s="2" t="s">
        <v>33</v>
      </c>
      <c r="B6" s="1">
        <v>57000000</v>
      </c>
      <c r="C6" s="1" t="s">
        <v>44</v>
      </c>
      <c r="D6" s="1" t="s">
        <v>18</v>
      </c>
      <c r="E6" s="3">
        <v>980.88</v>
      </c>
      <c r="F6" s="3">
        <v>980.88</v>
      </c>
      <c r="G6" s="3">
        <v>980.88</v>
      </c>
      <c r="H6" s="14"/>
      <c r="I6" s="1" t="str">
        <f t="shared" ref="I6" si="0">+LEFT(H6,4)</f>
        <v/>
      </c>
      <c r="N6" s="1" t="s">
        <v>45</v>
      </c>
      <c r="O6" s="1" t="s">
        <v>38</v>
      </c>
      <c r="P6" s="1" t="s">
        <v>25</v>
      </c>
      <c r="Q6" s="4" t="s">
        <v>26</v>
      </c>
    </row>
    <row r="7" spans="1:17" ht="13.5" thickBot="1" x14ac:dyDescent="0.25">
      <c r="A7" s="5" t="s">
        <v>33</v>
      </c>
      <c r="B7" s="6">
        <v>57100000</v>
      </c>
      <c r="C7" s="6" t="s">
        <v>34</v>
      </c>
      <c r="D7" s="6" t="s">
        <v>18</v>
      </c>
      <c r="E7" s="7">
        <v>2488.12</v>
      </c>
      <c r="F7" s="7">
        <v>2488.12</v>
      </c>
      <c r="G7" s="7">
        <v>2488.12</v>
      </c>
      <c r="H7" s="18" t="s">
        <v>35</v>
      </c>
      <c r="I7" s="19" t="s">
        <v>47</v>
      </c>
      <c r="J7" s="6" t="s">
        <v>20</v>
      </c>
      <c r="K7" s="6">
        <v>8559</v>
      </c>
      <c r="L7" s="6" t="s">
        <v>21</v>
      </c>
      <c r="M7" s="19" t="s">
        <v>36</v>
      </c>
      <c r="N7" s="6" t="s">
        <v>37</v>
      </c>
      <c r="O7" s="6" t="s">
        <v>38</v>
      </c>
      <c r="P7" s="6" t="s">
        <v>25</v>
      </c>
      <c r="Q7" s="8" t="s">
        <v>26</v>
      </c>
    </row>
    <row r="9" spans="1:17" x14ac:dyDescent="0.2">
      <c r="A9" s="1" t="s">
        <v>39</v>
      </c>
      <c r="B9" s="15">
        <v>46023</v>
      </c>
      <c r="C9" s="1" t="s">
        <v>40</v>
      </c>
      <c r="D9" s="15">
        <v>46053</v>
      </c>
    </row>
    <row r="13" spans="1:17" x14ac:dyDescent="0.2">
      <c r="G13" s="3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762CA2C8C08F438D5077405E112EFF" ma:contentTypeVersion="10" ma:contentTypeDescription="Crear nuevo documento." ma:contentTypeScope="" ma:versionID="1b2ef56665a5da280cefe7f89fc57142">
  <xsd:schema xmlns:xsd="http://www.w3.org/2001/XMLSchema" xmlns:xs="http://www.w3.org/2001/XMLSchema" xmlns:p="http://schemas.microsoft.com/office/2006/metadata/properties" xmlns:ns2="1f6f4021-da24-4c2b-973d-45e35665dae0" xmlns:ns3="c7038ea9-e890-442d-aa77-cba888f7d6dc" targetNamespace="http://schemas.microsoft.com/office/2006/metadata/properties" ma:root="true" ma:fieldsID="8e8e2bf1e0c90ac4e079cbaa889385a6" ns2:_="" ns3:_="">
    <xsd:import namespace="1f6f4021-da24-4c2b-973d-45e35665dae0"/>
    <xsd:import namespace="c7038ea9-e890-442d-aa77-cba888f7d6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f4021-da24-4c2b-973d-45e35665d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38ea9-e890-442d-aa77-cba888f7d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167C95-22BF-477E-B4E6-BB9B1F3C24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6f4021-da24-4c2b-973d-45e35665dae0"/>
    <ds:schemaRef ds:uri="c7038ea9-e890-442d-aa77-cba888f7d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9ABEEB-F6EC-4006-94CE-76C429CC71B1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1f6f4021-da24-4c2b-973d-45e35665dae0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A7759B3-706A-488D-8AD7-BE0F261553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2026</vt:lpstr>
      <vt:lpstr>01_31 DIC</vt:lpstr>
      <vt:lpstr>01_30 NOV</vt:lpstr>
      <vt:lpstr>01_31 OCT</vt:lpstr>
      <vt:lpstr>01_30 SEP</vt:lpstr>
      <vt:lpstr>01_31 AGO</vt:lpstr>
      <vt:lpstr>01_31 JUL</vt:lpstr>
      <vt:lpstr>01_30 JUN</vt:lpstr>
      <vt:lpstr>01_31 MAY</vt:lpstr>
      <vt:lpstr>01_30 ABR</vt:lpstr>
      <vt:lpstr>01_31 MAR</vt:lpstr>
      <vt:lpstr>01_28 FEB</vt:lpstr>
      <vt:lpstr>01_31 ENE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Juan Ángel Sánchez-Mayoral Fernández-Cabrera</cp:lastModifiedBy>
  <cp:revision>1</cp:revision>
  <dcterms:created xsi:type="dcterms:W3CDTF">2022-03-18T08:17:18Z</dcterms:created>
  <dcterms:modified xsi:type="dcterms:W3CDTF">2026-10-09T06:51:08Z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0x0101003A762CA2C8C08F438D5077405E112EFF</vt:lpwstr>
  </property>
</Properties>
</file>