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a.Villamuelas\Desktop\"/>
    </mc:Choice>
  </mc:AlternateContent>
  <bookViews>
    <workbookView xWindow="0" yWindow="0" windowWidth="19200" windowHeight="7350"/>
  </bookViews>
  <sheets>
    <sheet name="IACLM" sheetId="1" r:id="rId1"/>
    <sheet name="ENCOMIENDAS DE IACLM" sheetId="2" r:id="rId2"/>
  </sheets>
  <externalReferences>
    <externalReference r:id="rId3"/>
  </externalReferences>
  <definedNames>
    <definedName name="_xlnm.Print_Area" localSheetId="0">IACLM!$A$1:$H$35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G19" i="1"/>
  <c r="F19" i="1"/>
  <c r="G18" i="1"/>
  <c r="G24" i="1" s="1"/>
  <c r="F18" i="1"/>
  <c r="H12" i="1"/>
  <c r="H11" i="1"/>
  <c r="H24" i="1" l="1"/>
</calcChain>
</file>

<file path=xl/comments1.xml><?xml version="1.0" encoding="utf-8"?>
<comments xmlns="http://schemas.openxmlformats.org/spreadsheetml/2006/main">
  <authors>
    <author>Gema.Martinez</author>
  </authors>
  <commentList>
    <comment ref="G16" authorId="0" shapeId="0">
      <text>
        <r>
          <rPr>
            <b/>
            <sz val="8"/>
            <color indexed="81"/>
            <rFont val="Tahoma"/>
            <family val="2"/>
          </rPr>
          <t>JSM: Importe no autorizado</t>
        </r>
      </text>
    </comment>
    <comment ref="F18" authorId="0" shapeId="0">
      <text>
        <r>
          <rPr>
            <b/>
            <sz val="8"/>
            <color indexed="81"/>
            <rFont val="Tahoma"/>
            <family val="2"/>
          </rPr>
          <t>JSM: Adenda actualizada a 13.440.000,00</t>
        </r>
        <r>
          <rPr>
            <sz val="8"/>
            <color indexed="81"/>
            <rFont val="Tahoma"/>
            <family val="2"/>
          </rPr>
          <t xml:space="preserve">
</t>
        </r>
      </text>
    </comment>
  </commentList>
</comments>
</file>

<file path=xl/sharedStrings.xml><?xml version="1.0" encoding="utf-8"?>
<sst xmlns="http://schemas.openxmlformats.org/spreadsheetml/2006/main" count="79" uniqueCount="68">
  <si>
    <t>ENCOMIENDAS INFRAESTRUCTURAS DEL AGUA DE CASTILLA LA MANCHA</t>
  </si>
  <si>
    <t>Nº</t>
  </si>
  <si>
    <t>DESCRIPCIÓN</t>
  </si>
  <si>
    <t>FECHA APROBACION CONSEJO GOBIERNO</t>
  </si>
  <si>
    <t>PRESUPUESTO ENCOMIENDA</t>
  </si>
  <si>
    <t>APORTACION IACLM</t>
  </si>
  <si>
    <t>ENDEUDAMIENTO MAXIMO AUTORIZADO</t>
  </si>
  <si>
    <t>APORTACIONES JCCM (TOTAL PLURIANUAL)</t>
  </si>
  <si>
    <t>FECHA FIRMA</t>
  </si>
  <si>
    <t>I</t>
  </si>
  <si>
    <t>EJECUCIÓN DE OBRAS EN INFRAESTRUCTURAS DE ABASTECIMIENTO Y DEPURACION EN CASTILLA LA MANCHA</t>
  </si>
  <si>
    <t>II</t>
  </si>
  <si>
    <t>EXPLOTACION DE LAS OBRAS DE INFRAESTRUCTURAS DE ABASTECIMIENTO Y DEPURACIÓN EN LA CUENCA DEL GUADIANA</t>
  </si>
  <si>
    <t>III</t>
  </si>
  <si>
    <t xml:space="preserve">EJECUCION DE OBRAS DE INFRAESTRUCTURAS DE DEPURACIÓN EN CASTILLA-LA MANCHA </t>
  </si>
  <si>
    <t>IV</t>
  </si>
  <si>
    <t>FINANCIACIÓN Y EXPLOTACION  DE LA INFRAESTRUCTURAS ABASTECIMIENTO EN LA CUENCA DEL RÍO SEGURA</t>
  </si>
  <si>
    <t>V</t>
  </si>
  <si>
    <t>FINANCIACIÓN Y GESTIÓN DE LA EXPLOTACIÓN DE LA INFRAESTRUCTURA DE AMPLIACIÓN DEL SISTEMA PICADAS: CONEXIÓN ALMOGUERA-SAGRA ESTE</t>
  </si>
  <si>
    <t>VI</t>
  </si>
  <si>
    <t>FINANCIACIÓN  Y GESTIÓN DE LA EXPLOTACIÓN  DE LA INFRAESTRUCTURA  DE INTERCONEXIÓN Y APROVECHAMIENTO DE LOS RÍOS SORBE-BORNOVA PARA EL ABASTECIMIENTO DE POBLACIONES DE GUADALAJARA</t>
  </si>
  <si>
    <t>VII</t>
  </si>
  <si>
    <t>EJECUCIÓN DE OBRAS DE INFRAESTRUCTURA DE AGUA EN ALTA  EN EL MUNICIPIO DE SESEÑA (TOLEDO)</t>
  </si>
  <si>
    <t>VIII</t>
  </si>
  <si>
    <t>FINANCIACION Y GESTIÓN DE LA EXPLOTACIÓN DE LAS OBRAS DE AMPLIACIÓN  Y MEJORA DEL ABASTECIMIENTO A LAS MANCOMUNIDADES DE "EL GIRASOL" Y DE "EL ALGODOR"</t>
  </si>
  <si>
    <t>IX</t>
  </si>
  <si>
    <t>CONFINANCIACIÓN Y GESTIÓN DE LA EXPLOTACIÓN DE LAS OBRAS DE INFRAESTRUCTURAS DE ABASTECIMIENTO DEL SISTEMA ALBERCHE</t>
  </si>
  <si>
    <t>X</t>
  </si>
  <si>
    <t>MEJORA DEL ABASTECIMIENTO DE LA MANCOMUNIDAD DE AGUAS DEL RIO TAJUÑA (GUADALAJARA) RAMALES DENOMINADOS Z1A Y Z1B</t>
  </si>
  <si>
    <t>XI</t>
  </si>
  <si>
    <t>EJECUCION DE OBRAS DE MEJORA DEL ABASTECIMIENTO A BALLESTEROS CALATRAVA (CIUDAD REAL)</t>
  </si>
  <si>
    <t>XII</t>
  </si>
  <si>
    <t>FINANCIACIÓN, EJECUCIÓN Y GESTIÓN DE OBRAS DE INFRAESTRUCTURAS DE ABASTECIMIENTO Y DEPURACIÓN EN CASTILLA-LA MANCHA</t>
  </si>
  <si>
    <t xml:space="preserve"> </t>
  </si>
  <si>
    <t>ACUERDO</t>
  </si>
  <si>
    <t xml:space="preserve">APORTACIONES JCCM </t>
  </si>
  <si>
    <t>ADENDA</t>
  </si>
  <si>
    <r>
      <t xml:space="preserve">Convenio de colaboración firmado entre la Consejería de Hacienda y la Agencia del Agua de Castilla-La Mancha por la que se encomienda la ejecución de obras  de Abastecimiento y Depuración en Castilla-La Mancha </t>
    </r>
    <r>
      <rPr>
        <b/>
        <u/>
        <sz val="10"/>
        <rFont val="Arial"/>
        <family val="2"/>
      </rPr>
      <t>(Encomienda I)</t>
    </r>
  </si>
  <si>
    <t>Modificar las claúsulas 1ª y 2ª respecto a la modificación de las obras de Abastecimiento y Depuración en Castilla-La Mancha</t>
  </si>
  <si>
    <t>No modifica</t>
  </si>
  <si>
    <r>
      <t xml:space="preserve">Convenio de colaboración firmado entre la Consejería de Hacienda y la Agencia del Agua de Castilla-La Mancha por la que se sustituyen los Convenios de Encomienda de 14 de octubre de 2004, 20 de mayo de 2005 y 18 de febrero de 2009, en el que se señalaba explícitamente que se dejan sin efecto las cláusulas económico financieras en la parte que afecte a la Junta de Comunidades de Castilla-La Mancha de las </t>
    </r>
    <r>
      <rPr>
        <b/>
        <u/>
        <sz val="10"/>
        <rFont val="Arial"/>
        <family val="2"/>
      </rPr>
      <t>Encomiendas I, II y XII</t>
    </r>
  </si>
  <si>
    <t>Asumir por parte de la JCCM la deuda de IACLM</t>
  </si>
  <si>
    <t>Aportaciones de la JCCM a cuenta de IACLM a través de los Mecanismos de Plan de Pago a Proveedores y Fondo de Liquidez Autonómico</t>
  </si>
  <si>
    <t>(pendiente de valoración)</t>
  </si>
  <si>
    <r>
      <t>Entre la Consejería de Hacienda y la Agencia del Agua de Castilla-La Mancha al Convenio de 27/09/2013 por la que se sustituyen los Convenios de Encomienda de 14 de octubre de 2004, 20 de mayo de 2005 y 18 de febrero de 2009 (</t>
    </r>
    <r>
      <rPr>
        <b/>
        <u/>
        <sz val="10"/>
        <rFont val="Arial"/>
        <family val="2"/>
      </rPr>
      <t>Encomiendas I, II y XII</t>
    </r>
    <r>
      <rPr>
        <sz val="10"/>
        <rFont val="Arial"/>
        <family val="2"/>
      </rPr>
      <t>)</t>
    </r>
  </si>
  <si>
    <t>Valoración final de la deuda asumida por parte de la JCCM</t>
  </si>
  <si>
    <t>Valoración final de las aportaciones realizadas por la JCCM a cuenta de IACLM a través de los Mecanismos de Plan de Pago a Proveedores y Fondo de Liquidez Autonómico</t>
  </si>
  <si>
    <t>Orden de encargo de la entidad pública Infraestructuras del Agua de Castilla-La Mancha y la empresa pública de Transformación Agraria, s.a. (TRAGSA), para la encomienda de gestión de los servicios de explotación, conservación y mantenimiento del sistema de abastecimiento de Oropesa-Gévalo (Toledo)</t>
  </si>
  <si>
    <t>Infraestructuras del Agua de Castilla-La Mancha- Empresa Pública de transformación agraria, S.A (Tragsa, S.A)</t>
  </si>
  <si>
    <t>Encomendar a TRAGSA, como medio propio instrumental, los servicios de explotación, conservación y mantenimiento del sistema de abastecimiento Campana de Oropesa-Gévalo (Toledo) que comprende todas las actuaciones que se describen en el pliego de prescripciones técnicas</t>
  </si>
  <si>
    <t>El plazo máximo de la prestación de los servicios que se encargan a TRAGSA es de 6 meses a partir del 4 de julio de 2018, éste inclusive.</t>
  </si>
  <si>
    <t>El presupuesto de los servicios objeto del presente encargo asciende a un maximo total de 1,042,835,52 euros. A este importe habrán de añadirse los costes indirectos previstos legalmente. Dicho gasto irá con cargo al presupuesto de Infraestructuras del Agua de Castilla-La Mancha para el ejercicio 2018</t>
  </si>
  <si>
    <t>Orden de encargo de la entidad pública Infraestructuras del Agua de Castilla-La Mancha y la empresa pública de transformación agraria, S.A (Tragsa, S.A), para la encomienda de gestión de las obras de dragado de azud de captación en el Río Tajuña del sistema de abastecimeinto de la mancomunidad de aguas del Río Tajuña (Guadalajara)</t>
  </si>
  <si>
    <t>Encomendar a TRAGSA, como medio propio instrumental, las obras de dragado de azud de captación en el río Tajuña (Guadalajara)</t>
  </si>
  <si>
    <t>El plazo máximo de ejecución de las obras que se encargan a TRAGSA es de 1 mes a partir del día 2 de abril de 2018, este inclusive</t>
  </si>
  <si>
    <t>El presupuesto de las obras objeto del presente encargo asciende a un máximo total de 24,893,88 euros. A este importe habrán de añadirse los costes indirectos previstos legalmente. Dicho gasto irá con cargo al presupuesto de Infraestructuras del Agua de Castilla-La Mancha para el ejercicio 2018.</t>
  </si>
  <si>
    <t>Orden de encargo de la entidad pública Infraestructuras del Agua de Castilla-La Mancha y la empresa pública de transformación agraria, S.A (Tragsa, S.A) para la encomienda de gestión de las obras de sustitución de falsos fondos en los filtros de arena y carbón activo de la ETAP de Campana de Oropesa (Toledo)</t>
  </si>
  <si>
    <t>Encomendar a TRAGSA, como medio propio instrumental, las obras de sustitución de falsos fondos en los filtros de arena y carbón activo de la ETAP de Campana de Oropesa (Toledo)</t>
  </si>
  <si>
    <t>El plazo máximo de ejecución de las obras es de 6 meses a partir de la fecha de la firma de la Orden de Encargo.</t>
  </si>
  <si>
    <t>El presupuesto de las obras objeto del presente encargo asciende a un máximo total de 203,101,66 euros. A este importe habrán de añadirse los costes indirectos previstos legalmente. El pago de las obras objeto de encargo se efectuará mensualmente, según certificación emitida por la Dirección de las obras sobre la base de la relación valorada presentrada por TRAGSA según el cuadro de precios.</t>
  </si>
  <si>
    <t>FECHA</t>
  </si>
  <si>
    <t>PARTES FIRMANTES</t>
  </si>
  <si>
    <t>OBJETO</t>
  </si>
  <si>
    <t>DURACIÓN</t>
  </si>
  <si>
    <t xml:space="preserve">MODIFICACIONES </t>
  </si>
  <si>
    <t>OBLIGADOS PRESTACIÓN</t>
  </si>
  <si>
    <t>OBLIGACIONES ECONÓMICAS</t>
  </si>
  <si>
    <t>ENCOMIENDAS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</si>
</sst>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C0A]_-;\-* #,##0.00\ [$€-C0A]_-;_-* &quot;-&quot;??\ [$€-C0A]_-;_-@_-"/>
  </numFmts>
  <fonts count="14" x14ac:knownFonts="1">
    <font>
      <sz val="10"/>
      <name val="Arial"/>
    </font>
    <font>
      <sz val="10"/>
      <name val="Arial"/>
      <family val="2"/>
    </font>
    <font>
      <b/>
      <sz val="12"/>
      <color theme="0"/>
      <name val="Arial"/>
      <family val="2"/>
    </font>
    <font>
      <b/>
      <sz val="14"/>
      <name val="Arial"/>
      <family val="2"/>
    </font>
    <font>
      <b/>
      <sz val="10"/>
      <name val="Arial"/>
      <family val="2"/>
    </font>
    <font>
      <b/>
      <sz val="10"/>
      <color theme="0"/>
      <name val="Arial"/>
      <family val="2"/>
    </font>
    <font>
      <b/>
      <sz val="9"/>
      <color theme="0"/>
      <name val="Arial"/>
      <family val="2"/>
    </font>
    <font>
      <sz val="10"/>
      <name val="Arial"/>
      <family val="2"/>
    </font>
    <font>
      <b/>
      <u/>
      <sz val="10"/>
      <name val="Arial"/>
      <family val="2"/>
    </font>
    <font>
      <b/>
      <sz val="8"/>
      <color indexed="81"/>
      <name val="Tahoma"/>
      <family val="2"/>
    </font>
    <font>
      <sz val="8"/>
      <color indexed="81"/>
      <name val="Tahoma"/>
      <family val="2"/>
    </font>
    <font>
      <sz val="8"/>
      <color theme="1"/>
      <name val="Calibri"/>
      <family val="2"/>
      <scheme val="minor"/>
    </font>
    <font>
      <sz val="10"/>
      <color indexed="8"/>
      <name val="Arial"/>
      <family val="2"/>
    </font>
    <font>
      <sz val="8"/>
      <color indexed="8"/>
      <name val="Calibri"/>
      <family val="2"/>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cellStyleXfs>
  <cellXfs count="88">
    <xf numFmtId="0" fontId="0" fillId="0" borderId="0" xfId="0"/>
    <xf numFmtId="0" fontId="0" fillId="2" borderId="0" xfId="0" applyFill="1"/>
    <xf numFmtId="0" fontId="0" fillId="2" borderId="0" xfId="0" applyFill="1" applyAlignment="1">
      <alignment horizontal="center"/>
    </xf>
    <xf numFmtId="0" fontId="4" fillId="2" borderId="0" xfId="0" applyFont="1" applyFill="1" applyAlignment="1"/>
    <xf numFmtId="0" fontId="0" fillId="2" borderId="9" xfId="0" applyFill="1" applyBorder="1" applyAlignment="1">
      <alignment horizontal="center" vertical="center"/>
    </xf>
    <xf numFmtId="0" fontId="0" fillId="2" borderId="10" xfId="0" applyFill="1" applyBorder="1" applyAlignment="1">
      <alignment vertical="center" wrapText="1"/>
    </xf>
    <xf numFmtId="14" fontId="0" fillId="2" borderId="11" xfId="0" applyNumberFormat="1" applyFill="1" applyBorder="1" applyAlignment="1">
      <alignment horizontal="center" vertical="center" wrapText="1"/>
    </xf>
    <xf numFmtId="164" fontId="0" fillId="2" borderId="12" xfId="0" applyNumberFormat="1" applyFill="1" applyBorder="1" applyAlignment="1">
      <alignment horizontal="right" vertical="center"/>
    </xf>
    <xf numFmtId="164" fontId="0" fillId="2" borderId="12" xfId="0" applyNumberFormat="1" applyFill="1" applyBorder="1" applyAlignment="1">
      <alignment vertical="center"/>
    </xf>
    <xf numFmtId="164" fontId="0" fillId="2" borderId="13" xfId="0" applyNumberFormat="1" applyFill="1"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vertical="center" wrapText="1"/>
    </xf>
    <xf numFmtId="14" fontId="0" fillId="2" borderId="16" xfId="0" applyNumberFormat="1" applyFill="1" applyBorder="1" applyAlignment="1">
      <alignment horizontal="center" vertical="center" wrapText="1"/>
    </xf>
    <xf numFmtId="164" fontId="0" fillId="2" borderId="17" xfId="0" applyNumberFormat="1" applyFill="1" applyBorder="1" applyAlignment="1">
      <alignment horizontal="right" vertical="center"/>
    </xf>
    <xf numFmtId="164" fontId="0" fillId="2" borderId="17" xfId="0" applyNumberFormat="1" applyFill="1" applyBorder="1" applyAlignment="1">
      <alignment vertical="center"/>
    </xf>
    <xf numFmtId="164" fontId="0" fillId="2" borderId="15" xfId="0" applyNumberFormat="1" applyFill="1" applyBorder="1" applyAlignment="1">
      <alignment vertical="center"/>
    </xf>
    <xf numFmtId="0" fontId="7" fillId="2" borderId="15" xfId="0" applyFont="1" applyFill="1" applyBorder="1" applyAlignment="1">
      <alignment vertical="center" wrapText="1"/>
    </xf>
    <xf numFmtId="14" fontId="7" fillId="2" borderId="16" xfId="0" applyNumberFormat="1" applyFont="1" applyFill="1" applyBorder="1" applyAlignment="1">
      <alignment horizontal="center" vertical="center" wrapText="1"/>
    </xf>
    <xf numFmtId="9" fontId="1" fillId="2" borderId="0" xfId="1" applyFont="1" applyFill="1"/>
    <xf numFmtId="0" fontId="7" fillId="2" borderId="0" xfId="0" applyFont="1" applyFill="1"/>
    <xf numFmtId="0" fontId="0" fillId="2" borderId="18" xfId="0" applyFill="1" applyBorder="1" applyAlignment="1">
      <alignment horizontal="center" vertical="center"/>
    </xf>
    <xf numFmtId="0" fontId="7" fillId="2" borderId="19" xfId="0" applyFont="1" applyFill="1" applyBorder="1" applyAlignment="1">
      <alignment vertical="center" wrapText="1"/>
    </xf>
    <xf numFmtId="14" fontId="7" fillId="2" borderId="20" xfId="0" applyNumberFormat="1" applyFont="1" applyFill="1" applyBorder="1" applyAlignment="1">
      <alignment horizontal="center" vertical="center" wrapText="1"/>
    </xf>
    <xf numFmtId="164" fontId="0" fillId="2" borderId="21" xfId="0" applyNumberFormat="1" applyFill="1" applyBorder="1" applyAlignment="1">
      <alignment vertical="center"/>
    </xf>
    <xf numFmtId="164" fontId="0" fillId="2" borderId="19" xfId="0" applyNumberFormat="1" applyFill="1" applyBorder="1" applyAlignment="1">
      <alignment vertical="center"/>
    </xf>
    <xf numFmtId="164" fontId="0" fillId="2" borderId="0" xfId="0" applyNumberFormat="1" applyFill="1" applyAlignment="1">
      <alignment vertical="center"/>
    </xf>
    <xf numFmtId="164" fontId="5" fillId="3" borderId="22" xfId="0" applyNumberFormat="1" applyFont="1" applyFill="1" applyBorder="1" applyAlignment="1">
      <alignment vertical="center"/>
    </xf>
    <xf numFmtId="164" fontId="0" fillId="2" borderId="0" xfId="0" applyNumberFormat="1" applyFill="1"/>
    <xf numFmtId="0" fontId="0" fillId="2" borderId="26" xfId="0" applyFill="1" applyBorder="1" applyAlignment="1">
      <alignment horizontal="center" vertical="center"/>
    </xf>
    <xf numFmtId="0" fontId="7" fillId="2" borderId="12" xfId="0" applyFont="1" applyFill="1" applyBorder="1" applyAlignment="1">
      <alignment vertical="center" wrapText="1"/>
    </xf>
    <xf numFmtId="14" fontId="0" fillId="2" borderId="27" xfId="0" applyNumberFormat="1" applyFill="1" applyBorder="1" applyAlignment="1">
      <alignment horizontal="center" vertical="center" wrapText="1"/>
    </xf>
    <xf numFmtId="164" fontId="7" fillId="2" borderId="13" xfId="0" applyNumberFormat="1" applyFont="1" applyFill="1" applyBorder="1" applyAlignment="1">
      <alignment horizontal="center" vertical="center"/>
    </xf>
    <xf numFmtId="164" fontId="0" fillId="2" borderId="10" xfId="0" applyNumberFormat="1" applyFill="1" applyBorder="1" applyAlignment="1">
      <alignment vertical="center"/>
    </xf>
    <xf numFmtId="164" fontId="0" fillId="2" borderId="15" xfId="0" applyNumberFormat="1" applyFill="1" applyBorder="1" applyAlignment="1">
      <alignment horizontal="center" vertical="center" wrapText="1"/>
    </xf>
    <xf numFmtId="164" fontId="0" fillId="2" borderId="37" xfId="0" applyNumberFormat="1" applyFill="1" applyBorder="1" applyAlignment="1">
      <alignment vertical="center"/>
    </xf>
    <xf numFmtId="0" fontId="13" fillId="0" borderId="38" xfId="2" applyFont="1" applyFill="1" applyBorder="1" applyAlignment="1">
      <alignment horizontal="center" vertical="center" wrapText="1"/>
    </xf>
    <xf numFmtId="0" fontId="11" fillId="0" borderId="0" xfId="0" applyFont="1" applyFill="1"/>
    <xf numFmtId="0" fontId="13" fillId="5" borderId="38" xfId="2" applyFont="1" applyFill="1" applyBorder="1" applyAlignment="1">
      <alignment horizontal="center" vertical="center" wrapText="1"/>
    </xf>
    <xf numFmtId="0" fontId="0" fillId="0" borderId="0" xfId="0" applyAlignment="1">
      <alignment horizontal="center"/>
    </xf>
    <xf numFmtId="0" fontId="13" fillId="0" borderId="38" xfId="2" applyFont="1" applyFill="1" applyBorder="1" applyAlignment="1">
      <alignment horizontal="justify" vertical="center" wrapText="1"/>
    </xf>
    <xf numFmtId="15" fontId="13" fillId="0" borderId="38" xfId="2" applyNumberFormat="1" applyFont="1" applyFill="1" applyBorder="1" applyAlignment="1">
      <alignment horizontal="justify" vertical="center" wrapText="1"/>
    </xf>
    <xf numFmtId="0" fontId="11" fillId="0" borderId="0" xfId="0" applyFont="1" applyFill="1" applyAlignment="1">
      <alignment horizontal="justify"/>
    </xf>
    <xf numFmtId="0" fontId="0" fillId="2" borderId="29" xfId="0" applyFill="1" applyBorder="1" applyAlignment="1">
      <alignment horizontal="center" vertical="center"/>
    </xf>
    <xf numFmtId="0" fontId="0" fillId="2" borderId="33" xfId="0" applyFill="1" applyBorder="1" applyAlignment="1">
      <alignment horizontal="center" vertical="center"/>
    </xf>
    <xf numFmtId="0" fontId="7" fillId="2" borderId="30" xfId="0" applyFont="1" applyFill="1" applyBorder="1" applyAlignment="1">
      <alignment horizontal="left" vertical="center" wrapText="1"/>
    </xf>
    <xf numFmtId="0" fontId="0" fillId="2" borderId="34" xfId="0" applyFill="1" applyBorder="1" applyAlignment="1">
      <alignment horizontal="left" vertical="center" wrapText="1"/>
    </xf>
    <xf numFmtId="14" fontId="0" fillId="2" borderId="30" xfId="0" applyNumberFormat="1" applyFill="1" applyBorder="1" applyAlignment="1">
      <alignment horizontal="center" vertical="center" wrapText="1"/>
    </xf>
    <xf numFmtId="14" fontId="0" fillId="2" borderId="34" xfId="0" applyNumberFormat="1" applyFill="1" applyBorder="1" applyAlignment="1">
      <alignment horizontal="center" vertical="center" wrapText="1"/>
    </xf>
    <xf numFmtId="164" fontId="0" fillId="2" borderId="3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0" fillId="2" borderId="32" xfId="0" applyNumberFormat="1" applyFill="1" applyBorder="1" applyAlignment="1">
      <alignment horizontal="center" vertical="center"/>
    </xf>
    <xf numFmtId="164" fontId="0" fillId="2" borderId="31" xfId="0" applyNumberFormat="1" applyFill="1" applyBorder="1" applyAlignment="1">
      <alignment horizontal="center" vertical="center" wrapText="1"/>
    </xf>
    <xf numFmtId="164" fontId="0" fillId="2" borderId="16" xfId="0" applyNumberFormat="1" applyFill="1" applyBorder="1" applyAlignment="1">
      <alignment horizontal="center" vertical="center" wrapText="1"/>
    </xf>
    <xf numFmtId="164" fontId="0" fillId="2" borderId="32" xfId="0" applyNumberForma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left" vertical="center" wrapText="1"/>
    </xf>
    <xf numFmtId="14" fontId="0" fillId="2" borderId="8" xfId="0" applyNumberFormat="1" applyFill="1" applyBorder="1" applyAlignment="1">
      <alignment horizontal="center" vertical="center" wrapText="1"/>
    </xf>
    <xf numFmtId="164" fontId="0" fillId="2" borderId="35" xfId="0" applyNumberFormat="1" applyFill="1" applyBorder="1" applyAlignment="1">
      <alignment horizontal="center" vertical="center" wrapText="1"/>
    </xf>
    <xf numFmtId="164" fontId="0" fillId="2" borderId="20" xfId="0" applyNumberFormat="1" applyFill="1" applyBorder="1" applyAlignment="1">
      <alignment horizontal="center" vertical="center" wrapText="1"/>
    </xf>
    <xf numFmtId="164" fontId="0" fillId="2" borderId="36" xfId="0" applyNumberFormat="1" applyFill="1" applyBorder="1" applyAlignment="1">
      <alignment horizontal="center" vertical="center" wrapText="1"/>
    </xf>
    <xf numFmtId="164" fontId="7" fillId="2" borderId="26" xfId="0" applyNumberFormat="1" applyFont="1" applyFill="1" applyBorder="1" applyAlignment="1">
      <alignment horizontal="center" vertical="center" wrapText="1"/>
    </xf>
    <xf numFmtId="164" fontId="0" fillId="2" borderId="27" xfId="0" applyNumberFormat="1" applyFill="1" applyBorder="1" applyAlignment="1">
      <alignment horizontal="center" vertical="center" wrapText="1"/>
    </xf>
    <xf numFmtId="164" fontId="0" fillId="2" borderId="28" xfId="0" applyNumberForma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2" borderId="0" xfId="0" applyFont="1" applyFill="1" applyAlignment="1">
      <alignment horizontal="left"/>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5" xfId="0" applyFont="1" applyFill="1" applyBorder="1" applyAlignment="1">
      <alignment horizontal="center" vertical="center" wrapText="1"/>
    </xf>
  </cellXfs>
  <cellStyles count="3">
    <cellStyle name="Normal" xfId="0" builtinId="0"/>
    <cellStyle name="Normal_DEPURACIÓN"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guas1\a%20financiera\ENDEUDAMIENTO\ENCOMIEN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ARENCIA"/>
      <sheetName val="ANUALIDADES"/>
      <sheetName val="RESUMEN"/>
      <sheetName val="RESUMEN 2"/>
      <sheetName val="1ª ENCOMIENDA"/>
      <sheetName val="I ABAST."/>
      <sheetName val="I  DEPURACION"/>
      <sheetName val="II"/>
      <sheetName val="III"/>
      <sheetName val="IV"/>
      <sheetName val="V"/>
      <sheetName val="VI"/>
      <sheetName val="VII"/>
      <sheetName val="VIII"/>
      <sheetName val="IX"/>
      <sheetName val="X"/>
      <sheetName val="XI"/>
      <sheetName val="XII"/>
    </sheetNames>
    <sheetDataSet>
      <sheetData sheetId="0"/>
      <sheetData sheetId="1">
        <row r="2">
          <cell r="D2">
            <v>255874305.00000003</v>
          </cell>
        </row>
        <row r="3">
          <cell r="D3">
            <v>29868855.829999998</v>
          </cell>
        </row>
        <row r="4">
          <cell r="D4">
            <v>89085235.249999985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5"/>
  <sheetViews>
    <sheetView tabSelected="1" view="pageBreakPreview" zoomScale="85" zoomScaleNormal="85" zoomScaleSheetLayoutView="85" workbookViewId="0">
      <selection activeCell="I26" sqref="I26"/>
    </sheetView>
  </sheetViews>
  <sheetFormatPr baseColWidth="10" defaultColWidth="11.42578125" defaultRowHeight="12.75" x14ac:dyDescent="0.2"/>
  <cols>
    <col min="1" max="1" width="3.5703125" style="1" customWidth="1"/>
    <col min="2" max="2" width="11.28515625" style="1" customWidth="1"/>
    <col min="3" max="3" width="110.7109375" style="1" customWidth="1"/>
    <col min="4" max="4" width="15.7109375" style="2" customWidth="1"/>
    <col min="5" max="8" width="19.42578125" style="1" customWidth="1"/>
    <col min="9" max="9" width="16.7109375" style="1" customWidth="1"/>
    <col min="10" max="10" width="13.7109375" style="1" bestFit="1" customWidth="1"/>
    <col min="11" max="11" width="11.42578125" style="1"/>
    <col min="12" max="12" width="13.7109375" style="1" bestFit="1" customWidth="1"/>
    <col min="13" max="16384" width="11.42578125" style="1"/>
  </cols>
  <sheetData>
    <row r="1" spans="2:9" ht="13.5" thickBot="1" x14ac:dyDescent="0.25"/>
    <row r="2" spans="2:9" ht="12.75" customHeight="1" x14ac:dyDescent="0.2">
      <c r="B2" s="63" t="s">
        <v>0</v>
      </c>
      <c r="C2" s="64"/>
      <c r="D2" s="64"/>
      <c r="E2" s="64"/>
      <c r="F2" s="64"/>
      <c r="G2" s="64"/>
      <c r="H2" s="64"/>
    </row>
    <row r="3" spans="2:9" ht="12.75" customHeight="1" x14ac:dyDescent="0.2">
      <c r="B3" s="65"/>
      <c r="C3" s="66"/>
      <c r="D3" s="66"/>
      <c r="E3" s="66"/>
      <c r="F3" s="66"/>
      <c r="G3" s="66"/>
      <c r="H3" s="66"/>
    </row>
    <row r="4" spans="2:9" ht="13.5" customHeight="1" thickBot="1" x14ac:dyDescent="0.25">
      <c r="B4" s="67"/>
      <c r="C4" s="68"/>
      <c r="D4" s="68"/>
      <c r="E4" s="68"/>
      <c r="F4" s="68"/>
      <c r="G4" s="68"/>
      <c r="H4" s="68"/>
    </row>
    <row r="6" spans="2:9" ht="18" x14ac:dyDescent="0.25">
      <c r="C6" s="69"/>
      <c r="D6" s="69"/>
      <c r="E6" s="69"/>
      <c r="F6" s="69"/>
      <c r="G6" s="3"/>
      <c r="H6" s="3"/>
    </row>
    <row r="7" spans="2:9" ht="13.5" thickBot="1" x14ac:dyDescent="0.25"/>
    <row r="8" spans="2:9" ht="19.5" customHeight="1" x14ac:dyDescent="0.2">
      <c r="B8" s="63" t="s">
        <v>1</v>
      </c>
      <c r="C8" s="70" t="s">
        <v>2</v>
      </c>
      <c r="D8" s="73" t="s">
        <v>3</v>
      </c>
      <c r="E8" s="76" t="s">
        <v>4</v>
      </c>
      <c r="F8" s="76" t="s">
        <v>5</v>
      </c>
      <c r="G8" s="79" t="s">
        <v>6</v>
      </c>
      <c r="H8" s="79" t="s">
        <v>7</v>
      </c>
    </row>
    <row r="9" spans="2:9" ht="19.5" customHeight="1" x14ac:dyDescent="0.2">
      <c r="B9" s="65"/>
      <c r="C9" s="71"/>
      <c r="D9" s="74" t="s">
        <v>8</v>
      </c>
      <c r="E9" s="77"/>
      <c r="F9" s="77"/>
      <c r="G9" s="80"/>
      <c r="H9" s="80"/>
    </row>
    <row r="10" spans="2:9" ht="19.5" customHeight="1" thickBot="1" x14ac:dyDescent="0.25">
      <c r="B10" s="67"/>
      <c r="C10" s="72"/>
      <c r="D10" s="75"/>
      <c r="E10" s="78"/>
      <c r="F10" s="78"/>
      <c r="G10" s="81"/>
      <c r="H10" s="81"/>
    </row>
    <row r="11" spans="2:9" ht="25.5" customHeight="1" x14ac:dyDescent="0.2">
      <c r="B11" s="4" t="s">
        <v>9</v>
      </c>
      <c r="C11" s="5" t="s">
        <v>10</v>
      </c>
      <c r="D11" s="6">
        <v>38083</v>
      </c>
      <c r="E11" s="7">
        <v>474886222.11000001</v>
      </c>
      <c r="F11" s="7">
        <v>469247122.46000004</v>
      </c>
      <c r="G11" s="8">
        <v>469247122.56</v>
      </c>
      <c r="H11" s="9">
        <f>+[1]ANUALIDADES!D2</f>
        <v>255874305.00000003</v>
      </c>
    </row>
    <row r="12" spans="2:9" ht="25.5" customHeight="1" x14ac:dyDescent="0.2">
      <c r="B12" s="10" t="s">
        <v>11</v>
      </c>
      <c r="C12" s="11" t="s">
        <v>12</v>
      </c>
      <c r="D12" s="12">
        <v>38489</v>
      </c>
      <c r="E12" s="13">
        <v>553489387.95000005</v>
      </c>
      <c r="F12" s="13">
        <v>176851754.59</v>
      </c>
      <c r="G12" s="14">
        <v>176851754.59</v>
      </c>
      <c r="H12" s="15">
        <f>+[1]ANUALIDADES!D3</f>
        <v>29868855.829999998</v>
      </c>
    </row>
    <row r="13" spans="2:9" ht="25.5" customHeight="1" x14ac:dyDescent="0.2">
      <c r="B13" s="10" t="s">
        <v>13</v>
      </c>
      <c r="C13" s="16" t="s">
        <v>14</v>
      </c>
      <c r="D13" s="17">
        <v>38559</v>
      </c>
      <c r="E13" s="13">
        <v>30556346.09</v>
      </c>
      <c r="F13" s="13">
        <v>30556346.09</v>
      </c>
      <c r="G13" s="14">
        <v>30556346.350000001</v>
      </c>
      <c r="H13" s="15"/>
    </row>
    <row r="14" spans="2:9" ht="25.5" customHeight="1" x14ac:dyDescent="0.2">
      <c r="B14" s="10" t="s">
        <v>15</v>
      </c>
      <c r="C14" s="16" t="s">
        <v>16</v>
      </c>
      <c r="D14" s="17">
        <v>38783</v>
      </c>
      <c r="E14" s="13">
        <v>8667783.1799999997</v>
      </c>
      <c r="F14" s="13">
        <v>2795978.93</v>
      </c>
      <c r="G14" s="14">
        <v>2795978.93</v>
      </c>
      <c r="H14" s="15"/>
      <c r="I14" s="18"/>
    </row>
    <row r="15" spans="2:9" ht="25.5" customHeight="1" x14ac:dyDescent="0.2">
      <c r="B15" s="10" t="s">
        <v>17</v>
      </c>
      <c r="C15" s="16" t="s">
        <v>18</v>
      </c>
      <c r="D15" s="17">
        <v>38804</v>
      </c>
      <c r="E15" s="13">
        <v>105385972.67</v>
      </c>
      <c r="F15" s="13">
        <v>41385972.670000002</v>
      </c>
      <c r="G15" s="14">
        <v>41385972.670000002</v>
      </c>
      <c r="H15" s="15"/>
    </row>
    <row r="16" spans="2:9" ht="25.5" customHeight="1" x14ac:dyDescent="0.2">
      <c r="B16" s="10" t="s">
        <v>19</v>
      </c>
      <c r="C16" s="16" t="s">
        <v>20</v>
      </c>
      <c r="D16" s="17">
        <v>38804</v>
      </c>
      <c r="E16" s="14">
        <v>60000000</v>
      </c>
      <c r="F16" s="13"/>
      <c r="G16" s="14">
        <v>32000000</v>
      </c>
      <c r="H16" s="15"/>
    </row>
    <row r="17" spans="2:9" ht="25.5" customHeight="1" x14ac:dyDescent="0.2">
      <c r="B17" s="10" t="s">
        <v>21</v>
      </c>
      <c r="C17" s="16" t="s">
        <v>22</v>
      </c>
      <c r="D17" s="17">
        <v>39119</v>
      </c>
      <c r="E17" s="14">
        <v>2882373.41</v>
      </c>
      <c r="F17" s="13"/>
      <c r="G17" s="14"/>
      <c r="H17" s="15"/>
    </row>
    <row r="18" spans="2:9" ht="25.5" customHeight="1" x14ac:dyDescent="0.2">
      <c r="B18" s="10" t="s">
        <v>23</v>
      </c>
      <c r="C18" s="16" t="s">
        <v>24</v>
      </c>
      <c r="D18" s="17">
        <v>39399</v>
      </c>
      <c r="E18" s="14">
        <v>24360000</v>
      </c>
      <c r="F18" s="13">
        <f>+E18*50%</f>
        <v>12180000</v>
      </c>
      <c r="G18" s="14">
        <f>+F18</f>
        <v>12180000</v>
      </c>
      <c r="H18" s="15"/>
      <c r="I18" s="19"/>
    </row>
    <row r="19" spans="2:9" ht="25.5" customHeight="1" x14ac:dyDescent="0.2">
      <c r="B19" s="10" t="s">
        <v>25</v>
      </c>
      <c r="C19" s="16" t="s">
        <v>26</v>
      </c>
      <c r="D19" s="17">
        <v>39399</v>
      </c>
      <c r="E19" s="14">
        <v>45008000</v>
      </c>
      <c r="F19" s="13">
        <f>+E19*50%</f>
        <v>22504000</v>
      </c>
      <c r="G19" s="14">
        <f>+F19</f>
        <v>22504000</v>
      </c>
      <c r="H19" s="15"/>
      <c r="I19" s="19"/>
    </row>
    <row r="20" spans="2:9" ht="25.5" customHeight="1" x14ac:dyDescent="0.2">
      <c r="B20" s="10" t="s">
        <v>27</v>
      </c>
      <c r="C20" s="16" t="s">
        <v>28</v>
      </c>
      <c r="D20" s="17">
        <v>39539</v>
      </c>
      <c r="E20" s="14">
        <v>940269.47</v>
      </c>
      <c r="F20" s="13"/>
      <c r="G20" s="14"/>
      <c r="H20" s="15"/>
      <c r="I20" s="19"/>
    </row>
    <row r="21" spans="2:9" ht="25.5" customHeight="1" x14ac:dyDescent="0.2">
      <c r="B21" s="10" t="s">
        <v>29</v>
      </c>
      <c r="C21" s="16" t="s">
        <v>30</v>
      </c>
      <c r="D21" s="17">
        <v>39721</v>
      </c>
      <c r="E21" s="14">
        <v>462044.3</v>
      </c>
      <c r="F21" s="14">
        <v>462044.3</v>
      </c>
      <c r="G21" s="14">
        <v>462044.3</v>
      </c>
      <c r="H21" s="15"/>
    </row>
    <row r="22" spans="2:9" ht="25.5" customHeight="1" thickBot="1" x14ac:dyDescent="0.25">
      <c r="B22" s="20" t="s">
        <v>31</v>
      </c>
      <c r="C22" s="21" t="s">
        <v>32</v>
      </c>
      <c r="D22" s="22">
        <v>39861</v>
      </c>
      <c r="E22" s="23">
        <v>113463300.38</v>
      </c>
      <c r="F22" s="23">
        <v>113463300.38</v>
      </c>
      <c r="G22" s="23">
        <v>113463300.38</v>
      </c>
      <c r="H22" s="24">
        <f>+[1]ANUALIDADES!D4</f>
        <v>89085235.249999985</v>
      </c>
    </row>
    <row r="23" spans="2:9" ht="13.5" thickBot="1" x14ac:dyDescent="0.25">
      <c r="E23" s="25"/>
      <c r="F23" s="25" t="s">
        <v>33</v>
      </c>
      <c r="G23" s="25"/>
      <c r="H23" s="25"/>
    </row>
    <row r="24" spans="2:9" ht="13.5" thickBot="1" x14ac:dyDescent="0.25">
      <c r="E24" s="25"/>
      <c r="F24" s="25"/>
      <c r="G24" s="26">
        <f>SUM(G11:G22)</f>
        <v>901446519.77999985</v>
      </c>
      <c r="H24" s="26">
        <f>SUM(H11:H22)</f>
        <v>374828396.08000004</v>
      </c>
    </row>
    <row r="25" spans="2:9" x14ac:dyDescent="0.2">
      <c r="E25" s="27"/>
      <c r="F25" s="27"/>
      <c r="G25" s="27"/>
      <c r="H25" s="27"/>
    </row>
    <row r="27" spans="2:9" ht="13.5" thickBot="1" x14ac:dyDescent="0.25"/>
    <row r="28" spans="2:9" ht="19.5" customHeight="1" x14ac:dyDescent="0.2">
      <c r="B28" s="63" t="s">
        <v>1</v>
      </c>
      <c r="C28" s="70" t="s">
        <v>2</v>
      </c>
      <c r="D28" s="73" t="s">
        <v>8</v>
      </c>
      <c r="E28" s="73" t="s">
        <v>34</v>
      </c>
      <c r="F28" s="82"/>
      <c r="G28" s="83"/>
      <c r="H28" s="79" t="s">
        <v>35</v>
      </c>
    </row>
    <row r="29" spans="2:9" ht="19.5" customHeight="1" x14ac:dyDescent="0.2">
      <c r="B29" s="65"/>
      <c r="C29" s="71"/>
      <c r="D29" s="74" t="s">
        <v>8</v>
      </c>
      <c r="E29" s="74"/>
      <c r="F29" s="84"/>
      <c r="G29" s="85"/>
      <c r="H29" s="80"/>
    </row>
    <row r="30" spans="2:9" ht="19.5" customHeight="1" thickBot="1" x14ac:dyDescent="0.25">
      <c r="B30" s="67"/>
      <c r="C30" s="72"/>
      <c r="D30" s="75"/>
      <c r="E30" s="86"/>
      <c r="F30" s="75"/>
      <c r="G30" s="87"/>
      <c r="H30" s="81"/>
    </row>
    <row r="31" spans="2:9" ht="31.5" customHeight="1" x14ac:dyDescent="0.2">
      <c r="B31" s="28" t="s">
        <v>36</v>
      </c>
      <c r="C31" s="29" t="s">
        <v>37</v>
      </c>
      <c r="D31" s="30">
        <v>41170</v>
      </c>
      <c r="E31" s="60" t="s">
        <v>38</v>
      </c>
      <c r="F31" s="61"/>
      <c r="G31" s="62"/>
      <c r="H31" s="31" t="s">
        <v>39</v>
      </c>
    </row>
    <row r="32" spans="2:9" ht="36" customHeight="1" x14ac:dyDescent="0.2">
      <c r="B32" s="42" t="s">
        <v>36</v>
      </c>
      <c r="C32" s="44" t="s">
        <v>40</v>
      </c>
      <c r="D32" s="46">
        <v>41544</v>
      </c>
      <c r="E32" s="48" t="s">
        <v>41</v>
      </c>
      <c r="F32" s="49"/>
      <c r="G32" s="50"/>
      <c r="H32" s="32">
        <v>288559523.79000002</v>
      </c>
    </row>
    <row r="33" spans="2:8" ht="36" customHeight="1" x14ac:dyDescent="0.2">
      <c r="B33" s="43"/>
      <c r="C33" s="45"/>
      <c r="D33" s="47"/>
      <c r="E33" s="51" t="s">
        <v>42</v>
      </c>
      <c r="F33" s="52"/>
      <c r="G33" s="53"/>
      <c r="H33" s="33" t="s">
        <v>43</v>
      </c>
    </row>
    <row r="34" spans="2:8" ht="36" customHeight="1" x14ac:dyDescent="0.2">
      <c r="B34" s="42" t="s">
        <v>36</v>
      </c>
      <c r="C34" s="44" t="s">
        <v>44</v>
      </c>
      <c r="D34" s="46">
        <v>42361</v>
      </c>
      <c r="E34" s="51" t="s">
        <v>45</v>
      </c>
      <c r="F34" s="52"/>
      <c r="G34" s="53"/>
      <c r="H34" s="32">
        <v>284559523.79000002</v>
      </c>
    </row>
    <row r="35" spans="2:8" ht="36" customHeight="1" thickBot="1" x14ac:dyDescent="0.25">
      <c r="B35" s="54"/>
      <c r="C35" s="55"/>
      <c r="D35" s="56"/>
      <c r="E35" s="57" t="s">
        <v>46</v>
      </c>
      <c r="F35" s="58"/>
      <c r="G35" s="59"/>
      <c r="H35" s="34">
        <v>229864915.03999999</v>
      </c>
    </row>
  </sheetData>
  <mergeCells count="25">
    <mergeCell ref="E31:G31"/>
    <mergeCell ref="B2:H4"/>
    <mergeCell ref="C6:F6"/>
    <mergeCell ref="B8:B10"/>
    <mergeCell ref="C8:C10"/>
    <mergeCell ref="D8:D10"/>
    <mergeCell ref="E8:E10"/>
    <mergeCell ref="F8:F10"/>
    <mergeCell ref="G8:G10"/>
    <mergeCell ref="H8:H10"/>
    <mergeCell ref="B28:B30"/>
    <mergeCell ref="C28:C30"/>
    <mergeCell ref="D28:D30"/>
    <mergeCell ref="E28:G30"/>
    <mergeCell ref="H28:H30"/>
    <mergeCell ref="B34:B35"/>
    <mergeCell ref="C34:C35"/>
    <mergeCell ref="D34:D35"/>
    <mergeCell ref="E34:G34"/>
    <mergeCell ref="E35:G35"/>
    <mergeCell ref="B32:B33"/>
    <mergeCell ref="C32:C33"/>
    <mergeCell ref="D32:D33"/>
    <mergeCell ref="E32:G32"/>
    <mergeCell ref="E33:G33"/>
  </mergeCells>
  <printOptions horizontalCentered="1" verticalCentered="1"/>
  <pageMargins left="0.15748031496062992" right="0.19685039370078741" top="0.19685039370078741" bottom="0.15748031496062992" header="0" footer="0"/>
  <pageSetup paperSize="9" scale="6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D7" sqref="D7"/>
    </sheetView>
  </sheetViews>
  <sheetFormatPr baseColWidth="10" defaultRowHeight="12.75" x14ac:dyDescent="0.2"/>
  <cols>
    <col min="1" max="1" width="34.7109375" style="38" bestFit="1" customWidth="1"/>
    <col min="2" max="2" width="6.7109375" bestFit="1" customWidth="1"/>
    <col min="3" max="3" width="18" bestFit="1" customWidth="1"/>
    <col min="4" max="4" width="24" bestFit="1" customWidth="1"/>
    <col min="5" max="5" width="12.140625" bestFit="1" customWidth="1"/>
    <col min="6" max="6" width="11.140625" customWidth="1"/>
    <col min="7" max="7" width="15.140625" customWidth="1"/>
    <col min="8" max="8" width="41.5703125" customWidth="1"/>
  </cols>
  <sheetData>
    <row r="1" spans="1:8" s="36" customFormat="1" ht="22.5" x14ac:dyDescent="0.2">
      <c r="A1" s="37" t="s">
        <v>67</v>
      </c>
      <c r="B1" s="37" t="s">
        <v>60</v>
      </c>
      <c r="C1" s="37" t="s">
        <v>61</v>
      </c>
      <c r="D1" s="37" t="s">
        <v>62</v>
      </c>
      <c r="E1" s="37" t="s">
        <v>63</v>
      </c>
      <c r="F1" s="37" t="s">
        <v>64</v>
      </c>
      <c r="G1" s="37" t="s">
        <v>65</v>
      </c>
      <c r="H1" s="37" t="s">
        <v>66</v>
      </c>
    </row>
    <row r="2" spans="1:8" s="41" customFormat="1" ht="90" x14ac:dyDescent="0.2">
      <c r="A2" s="39" t="s">
        <v>56</v>
      </c>
      <c r="B2" s="40">
        <v>43133</v>
      </c>
      <c r="C2" s="39" t="s">
        <v>48</v>
      </c>
      <c r="D2" s="39" t="s">
        <v>57</v>
      </c>
      <c r="E2" s="39" t="s">
        <v>58</v>
      </c>
      <c r="F2" s="39"/>
      <c r="G2" s="35" t="s">
        <v>48</v>
      </c>
      <c r="H2" s="39" t="s">
        <v>59</v>
      </c>
    </row>
    <row r="3" spans="1:8" s="41" customFormat="1" ht="101.25" x14ac:dyDescent="0.2">
      <c r="A3" s="39" t="s">
        <v>52</v>
      </c>
      <c r="B3" s="40">
        <v>43178</v>
      </c>
      <c r="C3" s="39" t="s">
        <v>48</v>
      </c>
      <c r="D3" s="39" t="s">
        <v>53</v>
      </c>
      <c r="E3" s="39" t="s">
        <v>54</v>
      </c>
      <c r="F3" s="39"/>
      <c r="G3" s="35" t="s">
        <v>48</v>
      </c>
      <c r="H3" s="39" t="s">
        <v>55</v>
      </c>
    </row>
    <row r="4" spans="1:8" s="41" customFormat="1" ht="112.5" x14ac:dyDescent="0.2">
      <c r="A4" s="39" t="s">
        <v>47</v>
      </c>
      <c r="B4" s="40">
        <v>43285</v>
      </c>
      <c r="C4" s="39" t="s">
        <v>48</v>
      </c>
      <c r="D4" s="39" t="s">
        <v>49</v>
      </c>
      <c r="E4" s="39" t="s">
        <v>50</v>
      </c>
      <c r="F4" s="39"/>
      <c r="G4" s="35" t="s">
        <v>48</v>
      </c>
      <c r="H4" s="39" t="s">
        <v>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IACLM</vt:lpstr>
      <vt:lpstr>ENCOMIENDAS DE IACLM</vt:lpstr>
      <vt:lpstr>IACLM!Área_de_impresión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Gema Martinez Perez</dc:creator>
  <cp:lastModifiedBy>Marta Villamuelas</cp:lastModifiedBy>
  <dcterms:created xsi:type="dcterms:W3CDTF">2016-04-08T09:09:01Z</dcterms:created>
  <dcterms:modified xsi:type="dcterms:W3CDTF">2019-02-14T09:30:07Z</dcterms:modified>
</cp:coreProperties>
</file>